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5360" windowHeight="15820" activeTab="0"/>
  </bookViews>
  <sheets>
    <sheet name="Sheet1" sheetId="1" r:id="rId1"/>
  </sheets>
  <definedNames>
    <definedName name="_xlnm.Print_Area" localSheetId="0">'Sheet1'!$A$1:$J$53</definedName>
  </definedNames>
  <calcPr fullCalcOnLoad="1"/>
</workbook>
</file>

<file path=xl/sharedStrings.xml><?xml version="1.0" encoding="utf-8"?>
<sst xmlns="http://schemas.openxmlformats.org/spreadsheetml/2006/main" count="65" uniqueCount="48">
  <si>
    <t>Price/Unit</t>
  </si>
  <si>
    <t>Commodity</t>
  </si>
  <si>
    <t>cents/lb</t>
  </si>
  <si>
    <t>Weight</t>
  </si>
  <si>
    <t>(As Fed)</t>
  </si>
  <si>
    <t xml:space="preserve">Weight </t>
  </si>
  <si>
    <t>(Dry Matter)</t>
  </si>
  <si>
    <t>%</t>
  </si>
  <si>
    <t>% TDN</t>
  </si>
  <si>
    <t>% CP</t>
  </si>
  <si>
    <t>TDN Cost</t>
  </si>
  <si>
    <t>CP Cost</t>
  </si>
  <si>
    <t>Moisture</t>
  </si>
  <si>
    <t>(DM Basis)</t>
  </si>
  <si>
    <t>Sorted based on lowest cost feed energy (TDN)</t>
  </si>
  <si>
    <t>Sorted based on lowest cost feed protein (CP)</t>
  </si>
  <si>
    <t>native grass hay</t>
  </si>
  <si>
    <t>barley straw</t>
  </si>
  <si>
    <t>wheat straw</t>
  </si>
  <si>
    <t>oat greenfeed</t>
  </si>
  <si>
    <t>alfalfa/grass hay</t>
  </si>
  <si>
    <t>alfalfa hay</t>
  </si>
  <si>
    <t>barley silage</t>
  </si>
  <si>
    <t>corn silage</t>
  </si>
  <si>
    <t>oat grain</t>
  </si>
  <si>
    <t>barley grain</t>
  </si>
  <si>
    <t>corn grain</t>
  </si>
  <si>
    <t>34% canola meal</t>
  </si>
  <si>
    <t>feed peas</t>
  </si>
  <si>
    <t>corn DDG</t>
  </si>
  <si>
    <t>47% soybean meal</t>
  </si>
  <si>
    <t>12% pellets</t>
  </si>
  <si>
    <t>32% liquid suppl.</t>
  </si>
  <si>
    <t>Benjamin Hamm</t>
  </si>
  <si>
    <t>feed wheat grain</t>
  </si>
  <si>
    <t>Roy Arnott</t>
  </si>
  <si>
    <t>(enter new feed)</t>
  </si>
  <si>
    <t>Printed:</t>
  </si>
  <si>
    <t>FeedPlan - Feed Ingredient Cost Calculator</t>
  </si>
  <si>
    <t>. . . . . . . . . . . . . . . . . . . . . . . . . . . . . . . . . . . . . . . . . . . . . . .</t>
  </si>
  <si>
    <t xml:space="preserve">Created and maintained by </t>
  </si>
  <si>
    <t xml:space="preserve">For more information, contact your local </t>
  </si>
  <si>
    <t>Ray Bittner</t>
  </si>
  <si>
    <t>Farm Production Extension</t>
  </si>
  <si>
    <t>Farm Management Specialist</t>
  </si>
  <si>
    <r>
      <t>*** Enter changes from feed test results and feed price to items in</t>
    </r>
    <r>
      <rPr>
        <b/>
        <sz val="10"/>
        <color indexed="12"/>
        <rFont val="Arial"/>
        <family val="2"/>
      </rPr>
      <t xml:space="preserve"> BLUE </t>
    </r>
    <r>
      <rPr>
        <b/>
        <sz val="10"/>
        <rFont val="Arial"/>
        <family val="2"/>
      </rPr>
      <t>only</t>
    </r>
  </si>
  <si>
    <t>September, 2017</t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</si>
  <si>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This budget is only a guide and is not intended as an in-depth study of livestock feed values. Interpretation and use of this information is the responsibility of the user.  If you need help with a budget, contact your local Manitoba Agriculture office.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</si>
</sst>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$&quot;#,##0.00"/>
    <numFmt numFmtId="166" formatCode="&quot;$&quot;#,##0_);\(&quot;$&quot;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22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8"/>
      <name val="Calibri"/>
      <family val="2"/>
    </font>
    <font>
      <b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"/>
      <name val="Calibri"/>
      <family val="2"/>
    </font>
    <font>
      <b/>
      <u val="single"/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 vertical="top"/>
      <protection/>
    </xf>
    <xf numFmtId="165" fontId="11" fillId="0" borderId="0">
      <alignment vertical="top"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44" fontId="4" fillId="0" borderId="0" xfId="44" applyFont="1" applyFill="1" applyAlignment="1">
      <alignment horizontal="right"/>
    </xf>
    <xf numFmtId="0" fontId="4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 applyProtection="1">
      <alignment/>
      <protection locked="0"/>
    </xf>
    <xf numFmtId="44" fontId="4" fillId="0" borderId="0" xfId="44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right"/>
      <protection locked="0"/>
    </xf>
    <xf numFmtId="164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8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59" fillId="0" borderId="0" xfId="0" applyFont="1" applyFill="1" applyAlignment="1" applyProtection="1">
      <alignment/>
      <protection/>
    </xf>
    <xf numFmtId="0" fontId="60" fillId="0" borderId="0" xfId="0" applyFont="1" applyFill="1" applyAlignment="1" applyProtection="1">
      <alignment/>
      <protection/>
    </xf>
    <xf numFmtId="0" fontId="61" fillId="0" borderId="0" xfId="0" applyFont="1" applyFill="1" applyAlignment="1" applyProtection="1">
      <alignment horizontal="right"/>
      <protection/>
    </xf>
    <xf numFmtId="14" fontId="9" fillId="0" borderId="0" xfId="0" applyNumberFormat="1" applyFont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165" fontId="11" fillId="0" borderId="0" xfId="58">
      <alignment vertical="top"/>
      <protection/>
    </xf>
    <xf numFmtId="165" fontId="10" fillId="0" borderId="0" xfId="58" applyFont="1" applyFill="1">
      <alignment vertical="top"/>
      <protection/>
    </xf>
    <xf numFmtId="0" fontId="62" fillId="0" borderId="0" xfId="0" applyFont="1" applyBorder="1" applyAlignment="1" applyProtection="1">
      <alignment horizontal="right"/>
      <protection/>
    </xf>
    <xf numFmtId="0" fontId="63" fillId="0" borderId="0" xfId="0" applyFont="1" applyAlignment="1" applyProtection="1">
      <alignment horizontal="left"/>
      <protection locked="0"/>
    </xf>
    <xf numFmtId="44" fontId="63" fillId="0" borderId="0" xfId="44" applyFont="1" applyFill="1" applyAlignment="1" applyProtection="1">
      <alignment horizontal="right"/>
      <protection locked="0"/>
    </xf>
    <xf numFmtId="0" fontId="63" fillId="0" borderId="0" xfId="0" applyFont="1" applyFill="1" applyAlignment="1" applyProtection="1">
      <alignment horizontal="right"/>
      <protection locked="0"/>
    </xf>
    <xf numFmtId="164" fontId="63" fillId="0" borderId="0" xfId="0" applyNumberFormat="1" applyFont="1" applyFill="1" applyAlignment="1" applyProtection="1">
      <alignment horizontal="right"/>
      <protection locked="0"/>
    </xf>
    <xf numFmtId="0" fontId="63" fillId="0" borderId="0" xfId="0" applyFont="1" applyAlignment="1" applyProtection="1">
      <alignment/>
      <protection locked="0"/>
    </xf>
    <xf numFmtId="0" fontId="63" fillId="0" borderId="0" xfId="0" applyFont="1" applyFill="1" applyAlignment="1" applyProtection="1">
      <alignment horizontal="center"/>
      <protection locked="0"/>
    </xf>
    <xf numFmtId="0" fontId="62" fillId="0" borderId="12" xfId="0" applyFont="1" applyBorder="1" applyAlignment="1" applyProtection="1">
      <alignment/>
      <protection/>
    </xf>
    <xf numFmtId="0" fontId="64" fillId="0" borderId="12" xfId="0" applyFont="1" applyBorder="1" applyAlignment="1" applyProtection="1">
      <alignment/>
      <protection/>
    </xf>
    <xf numFmtId="17" fontId="65" fillId="0" borderId="12" xfId="0" applyNumberFormat="1" applyFont="1" applyBorder="1" applyAlignment="1">
      <alignment horizontal="right"/>
    </xf>
    <xf numFmtId="0" fontId="66" fillId="0" borderId="0" xfId="0" applyFont="1" applyBorder="1" applyAlignment="1">
      <alignment/>
    </xf>
    <xf numFmtId="0" fontId="6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165" fontId="67" fillId="0" borderId="0" xfId="53" applyNumberFormat="1" applyFont="1" applyBorder="1" applyAlignment="1" applyProtection="1">
      <alignment vertical="top"/>
      <protection/>
    </xf>
    <xf numFmtId="165" fontId="67" fillId="0" borderId="0" xfId="53" applyNumberFormat="1" applyFont="1" applyFill="1" applyAlignment="1" applyProtection="1">
      <alignment vertical="top"/>
      <protection/>
    </xf>
    <xf numFmtId="165" fontId="10" fillId="0" borderId="0" xfId="58" applyFont="1" applyFill="1" applyBorder="1">
      <alignment vertical="top"/>
      <protection/>
    </xf>
    <xf numFmtId="165" fontId="0" fillId="0" borderId="0" xfId="58" applyFont="1" applyBorder="1" applyProtection="1">
      <alignment vertical="top"/>
      <protection/>
    </xf>
    <xf numFmtId="0" fontId="0" fillId="0" borderId="0" xfId="0" applyFont="1" applyFill="1" applyAlignment="1">
      <alignment/>
    </xf>
    <xf numFmtId="165" fontId="0" fillId="0" borderId="0" xfId="58" applyFont="1" applyAlignment="1" applyProtection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Farrow-Wean 50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gov.mb.ca/agriculture/contact/index.html" TargetMode="External" /><Relationship Id="rId3" Type="http://schemas.openxmlformats.org/officeDocument/2006/relationships/hyperlink" Target="http://www.gov.mb.ca/agriculture/contact/index.html" TargetMode="External" /><Relationship Id="rId4" Type="http://schemas.openxmlformats.org/officeDocument/2006/relationships/hyperlink" Target="http://www.gov.mb.ca/agriculture/business-and-economics/farm-business-management-contacts.html" TargetMode="External" /><Relationship Id="rId5" Type="http://schemas.openxmlformats.org/officeDocument/2006/relationships/hyperlink" Target="http://www.gov.mb.ca/agriculture/contact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0</xdr:row>
      <xdr:rowOff>142875</xdr:rowOff>
    </xdr:from>
    <xdr:to>
      <xdr:col>9</xdr:col>
      <xdr:colOff>523875</xdr:colOff>
      <xdr:row>1</xdr:row>
      <xdr:rowOff>161925</xdr:rowOff>
    </xdr:to>
    <xdr:pic>
      <xdr:nvPicPr>
        <xdr:cNvPr id="1" name="Picture 6" descr="GovMB_Logo_black-1374 10percen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42875"/>
          <a:ext cx="1790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447675</xdr:colOff>
      <xdr:row>51</xdr:row>
      <xdr:rowOff>95250</xdr:rowOff>
    </xdr:from>
    <xdr:to>
      <xdr:col>3</xdr:col>
      <xdr:colOff>542925</xdr:colOff>
      <xdr:row>52</xdr:row>
      <xdr:rowOff>85725</xdr:rowOff>
    </xdr:to>
    <xdr:sp fLocksText="0">
      <xdr:nvSpPr>
        <xdr:cNvPr id="2" name="TextBox 6">
          <a:hlinkClick r:id="rId2"/>
        </xdr:cNvPr>
        <xdr:cNvSpPr txBox="1">
          <a:spLocks noChangeArrowheads="1"/>
        </xdr:cNvSpPr>
      </xdr:nvSpPr>
      <xdr:spPr>
        <a:xfrm>
          <a:off x="2771775" y="8562975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49</xdr:row>
      <xdr:rowOff>0</xdr:rowOff>
    </xdr:from>
    <xdr:to>
      <xdr:col>0</xdr:col>
      <xdr:colOff>1143000</xdr:colOff>
      <xdr:row>50</xdr:row>
      <xdr:rowOff>104775</xdr:rowOff>
    </xdr:to>
    <xdr:sp fLocksText="0">
      <xdr:nvSpPr>
        <xdr:cNvPr id="3" name="TextBox 7">
          <a:hlinkClick r:id="rId3"/>
        </xdr:cNvPr>
        <xdr:cNvSpPr txBox="1">
          <a:spLocks noChangeArrowheads="1"/>
        </xdr:cNvSpPr>
      </xdr:nvSpPr>
      <xdr:spPr>
        <a:xfrm>
          <a:off x="361950" y="7962900"/>
          <a:ext cx="781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49</xdr:row>
      <xdr:rowOff>47625</xdr:rowOff>
    </xdr:from>
    <xdr:to>
      <xdr:col>6</xdr:col>
      <xdr:colOff>104775</xdr:colOff>
      <xdr:row>50</xdr:row>
      <xdr:rowOff>38100</xdr:rowOff>
    </xdr:to>
    <xdr:sp>
      <xdr:nvSpPr>
        <xdr:cNvPr id="4" name="TextBox 8">
          <a:hlinkClick r:id="rId4"/>
        </xdr:cNvPr>
        <xdr:cNvSpPr txBox="1">
          <a:spLocks noChangeArrowheads="1"/>
        </xdr:cNvSpPr>
      </xdr:nvSpPr>
      <xdr:spPr>
        <a:xfrm>
          <a:off x="1695450" y="8010525"/>
          <a:ext cx="2724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1000" b="1" i="0" u="sng" baseline="0">
              <a:solidFill>
                <a:srgbClr val="0000D4"/>
              </a:solidFill>
              <a:latin typeface="Arial"/>
              <a:ea typeface="Arial"/>
              <a:cs typeface="Arial"/>
            </a:rPr>
            <a:t>Manitoba Agriculture Farm Management</a:t>
          </a:r>
        </a:p>
      </xdr:txBody>
    </xdr:sp>
    <xdr:clientData/>
  </xdr:twoCellAnchor>
  <xdr:twoCellAnchor>
    <xdr:from>
      <xdr:col>3</xdr:col>
      <xdr:colOff>180975</xdr:colOff>
      <xdr:row>50</xdr:row>
      <xdr:rowOff>9525</xdr:rowOff>
    </xdr:from>
    <xdr:to>
      <xdr:col>7</xdr:col>
      <xdr:colOff>28575</xdr:colOff>
      <xdr:row>50</xdr:row>
      <xdr:rowOff>228600</xdr:rowOff>
    </xdr:to>
    <xdr:sp>
      <xdr:nvSpPr>
        <xdr:cNvPr id="5" name="TextBox 9">
          <a:hlinkClick r:id="rId5"/>
        </xdr:cNvPr>
        <xdr:cNvSpPr txBox="1">
          <a:spLocks noChangeArrowheads="1"/>
        </xdr:cNvSpPr>
      </xdr:nvSpPr>
      <xdr:spPr>
        <a:xfrm>
          <a:off x="2505075" y="8220075"/>
          <a:ext cx="2495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sng" baseline="0">
              <a:solidFill>
                <a:srgbClr val="0000D4"/>
              </a:solidFill>
              <a:latin typeface="Arial"/>
              <a:ea typeface="Arial"/>
              <a:cs typeface="Arial"/>
            </a:rPr>
            <a:t>Manitoba Agriculture office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y.arnott@gov.mb.ca" TargetMode="External" /><Relationship Id="rId2" Type="http://schemas.openxmlformats.org/officeDocument/2006/relationships/hyperlink" Target="mailto:Benjamin.Hamm@gov.mb.ca" TargetMode="External" /><Relationship Id="rId3" Type="http://schemas.openxmlformats.org/officeDocument/2006/relationships/hyperlink" Target="mailto:ray.bittner@gov.mb.ca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tabSelected="1" workbookViewId="0" topLeftCell="A1">
      <selection activeCell="A1" sqref="A1"/>
    </sheetView>
  </sheetViews>
  <sheetFormatPr defaultColWidth="8.8515625" defaultRowHeight="12.75"/>
  <cols>
    <col min="1" max="1" width="17.140625" style="0" customWidth="1"/>
    <col min="2" max="2" width="9.421875" style="0" customWidth="1"/>
    <col min="3" max="3" width="8.28125" style="0" customWidth="1"/>
    <col min="4" max="4" width="8.140625" style="0" customWidth="1"/>
    <col min="5" max="5" width="11.00390625" style="0" customWidth="1"/>
    <col min="6" max="6" width="10.7109375" style="0" customWidth="1"/>
    <col min="7" max="7" width="9.8515625" style="0" customWidth="1"/>
    <col min="8" max="8" width="10.140625" style="0" customWidth="1"/>
    <col min="9" max="10" width="9.7109375" style="0" customWidth="1"/>
  </cols>
  <sheetData>
    <row r="1" spans="1:6" s="36" customFormat="1" ht="27" customHeight="1">
      <c r="A1" s="34"/>
      <c r="B1" s="34"/>
      <c r="C1" s="35"/>
      <c r="D1" s="35"/>
      <c r="E1" s="35"/>
      <c r="F1" s="35"/>
    </row>
    <row r="2" spans="1:6" s="36" customFormat="1" ht="27">
      <c r="A2" s="37" t="s">
        <v>39</v>
      </c>
      <c r="B2" s="34"/>
      <c r="C2" s="35"/>
      <c r="D2" s="35"/>
      <c r="E2" s="35"/>
      <c r="F2" s="35"/>
    </row>
    <row r="3" spans="1:10" s="36" customFormat="1" ht="16.5">
      <c r="A3" s="38" t="s">
        <v>38</v>
      </c>
      <c r="B3" s="34"/>
      <c r="C3" s="35"/>
      <c r="D3" s="35"/>
      <c r="I3" s="39" t="s">
        <v>37</v>
      </c>
      <c r="J3" s="40">
        <f ca="1">TODAY()</f>
        <v>43150</v>
      </c>
    </row>
    <row r="4" spans="1:10" ht="12.75" customHeight="1">
      <c r="A4" s="16"/>
      <c r="H4" s="19"/>
      <c r="I4" s="17"/>
      <c r="J4" s="31"/>
    </row>
    <row r="5" spans="1:8" ht="12">
      <c r="A5" s="17" t="s">
        <v>45</v>
      </c>
      <c r="B5" s="2"/>
      <c r="C5" s="2"/>
      <c r="D5" s="2"/>
      <c r="F5" s="2"/>
      <c r="G5" s="2"/>
      <c r="H5" s="2"/>
    </row>
    <row r="6" spans="1:10" s="11" customFormat="1" ht="12">
      <c r="A6" s="6"/>
      <c r="B6" s="7" t="s">
        <v>0</v>
      </c>
      <c r="C6" s="8" t="s">
        <v>3</v>
      </c>
      <c r="D6" s="9" t="s">
        <v>7</v>
      </c>
      <c r="E6" s="7" t="s">
        <v>5</v>
      </c>
      <c r="F6" s="7" t="s">
        <v>2</v>
      </c>
      <c r="G6" s="10" t="s">
        <v>8</v>
      </c>
      <c r="H6" s="7" t="s">
        <v>9</v>
      </c>
      <c r="I6" s="7" t="s">
        <v>10</v>
      </c>
      <c r="J6" s="7" t="s">
        <v>11</v>
      </c>
    </row>
    <row r="7" spans="1:10" s="11" customFormat="1" ht="12">
      <c r="A7" s="12" t="s">
        <v>1</v>
      </c>
      <c r="B7" s="13" t="s">
        <v>4</v>
      </c>
      <c r="C7" s="14" t="s">
        <v>4</v>
      </c>
      <c r="D7" s="13" t="s">
        <v>12</v>
      </c>
      <c r="E7" s="13" t="s">
        <v>6</v>
      </c>
      <c r="F7" s="13" t="s">
        <v>6</v>
      </c>
      <c r="G7" s="15" t="s">
        <v>13</v>
      </c>
      <c r="H7" s="13" t="s">
        <v>13</v>
      </c>
      <c r="I7" s="13" t="s">
        <v>2</v>
      </c>
      <c r="J7" s="13" t="s">
        <v>2</v>
      </c>
    </row>
    <row r="9" ht="12">
      <c r="A9" s="2" t="s">
        <v>14</v>
      </c>
    </row>
    <row r="10" spans="1:10" ht="12">
      <c r="A10" s="46" t="s">
        <v>17</v>
      </c>
      <c r="B10" s="47">
        <v>30</v>
      </c>
      <c r="C10" s="48">
        <v>2000</v>
      </c>
      <c r="D10" s="49">
        <v>10.9</v>
      </c>
      <c r="E10" s="23">
        <f aca="true" t="shared" si="0" ref="E10:E23">C10*(100-D10)/100</f>
        <v>1782</v>
      </c>
      <c r="F10" s="24">
        <f aca="true" t="shared" si="1" ref="F10:F23">B10*100/E10</f>
        <v>1.6835016835016836</v>
      </c>
      <c r="G10" s="51">
        <v>46</v>
      </c>
      <c r="H10" s="51">
        <v>5</v>
      </c>
      <c r="I10" s="18">
        <f aca="true" t="shared" si="2" ref="I10:I23">(B10*100)/(E10*(G10/100))</f>
        <v>3.6597862684819207</v>
      </c>
      <c r="J10" s="18">
        <f aca="true" t="shared" si="3" ref="J10:J23">(B10*100)/(E10*(H10/100))</f>
        <v>33.67003367003367</v>
      </c>
    </row>
    <row r="11" spans="1:10" s="1" customFormat="1" ht="12">
      <c r="A11" s="46" t="s">
        <v>18</v>
      </c>
      <c r="B11" s="47">
        <v>30</v>
      </c>
      <c r="C11" s="48">
        <v>2000</v>
      </c>
      <c r="D11" s="49">
        <v>10.9</v>
      </c>
      <c r="E11" s="23">
        <f t="shared" si="0"/>
        <v>1782</v>
      </c>
      <c r="F11" s="24">
        <f t="shared" si="1"/>
        <v>1.6835016835016836</v>
      </c>
      <c r="G11" s="51">
        <v>44</v>
      </c>
      <c r="H11" s="51">
        <v>3.1</v>
      </c>
      <c r="I11" s="18">
        <f t="shared" si="2"/>
        <v>3.8261401897765532</v>
      </c>
      <c r="J11" s="18">
        <f t="shared" si="3"/>
        <v>54.30650591940915</v>
      </c>
    </row>
    <row r="12" spans="1:15" s="1" customFormat="1" ht="12">
      <c r="A12" s="50" t="s">
        <v>16</v>
      </c>
      <c r="B12" s="47">
        <v>70</v>
      </c>
      <c r="C12" s="48">
        <v>2000</v>
      </c>
      <c r="D12" s="49">
        <v>11.1</v>
      </c>
      <c r="E12" s="23">
        <f t="shared" si="0"/>
        <v>1778</v>
      </c>
      <c r="F12" s="24">
        <f t="shared" si="1"/>
        <v>3.937007874015748</v>
      </c>
      <c r="G12" s="51">
        <v>55.5</v>
      </c>
      <c r="H12" s="51">
        <v>9.9</v>
      </c>
      <c r="I12" s="18">
        <f t="shared" si="2"/>
        <v>7.093707881109455</v>
      </c>
      <c r="J12" s="18">
        <f t="shared" si="3"/>
        <v>39.76775630318937</v>
      </c>
      <c r="K12"/>
      <c r="L12"/>
      <c r="M12"/>
      <c r="N12"/>
      <c r="O12"/>
    </row>
    <row r="13" spans="1:10" s="1" customFormat="1" ht="12">
      <c r="A13" s="46" t="s">
        <v>19</v>
      </c>
      <c r="B13" s="47">
        <v>75</v>
      </c>
      <c r="C13" s="48">
        <v>2000</v>
      </c>
      <c r="D13" s="49">
        <v>15</v>
      </c>
      <c r="E13" s="23">
        <f t="shared" si="0"/>
        <v>1700</v>
      </c>
      <c r="F13" s="24">
        <f t="shared" si="1"/>
        <v>4.411764705882353</v>
      </c>
      <c r="G13" s="51">
        <v>59.6</v>
      </c>
      <c r="H13" s="51">
        <v>9.9</v>
      </c>
      <c r="I13" s="18">
        <f t="shared" si="2"/>
        <v>7.4022897749703915</v>
      </c>
      <c r="J13" s="18">
        <f t="shared" si="3"/>
        <v>44.563279857397504</v>
      </c>
    </row>
    <row r="14" spans="1:10" ht="12">
      <c r="A14" s="50" t="s">
        <v>20</v>
      </c>
      <c r="B14" s="47">
        <v>80</v>
      </c>
      <c r="C14" s="48">
        <v>2000</v>
      </c>
      <c r="D14" s="49">
        <v>12.6</v>
      </c>
      <c r="E14" s="23">
        <f t="shared" si="0"/>
        <v>1748</v>
      </c>
      <c r="F14" s="24">
        <f t="shared" si="1"/>
        <v>4.576659038901602</v>
      </c>
      <c r="G14" s="51">
        <v>57.6</v>
      </c>
      <c r="H14" s="51">
        <v>13.1</v>
      </c>
      <c r="I14" s="18">
        <f t="shared" si="2"/>
        <v>7.94558860920417</v>
      </c>
      <c r="J14" s="18">
        <f t="shared" si="3"/>
        <v>34.9363285412336</v>
      </c>
    </row>
    <row r="15" spans="1:10" ht="12">
      <c r="A15" s="50" t="s">
        <v>26</v>
      </c>
      <c r="B15" s="47">
        <v>3.7</v>
      </c>
      <c r="C15" s="48">
        <v>56</v>
      </c>
      <c r="D15" s="49">
        <v>11</v>
      </c>
      <c r="E15" s="23">
        <f t="shared" si="0"/>
        <v>49.84</v>
      </c>
      <c r="F15" s="24">
        <f t="shared" si="1"/>
        <v>7.423756019261637</v>
      </c>
      <c r="G15" s="51">
        <v>88.2</v>
      </c>
      <c r="H15" s="51">
        <v>10</v>
      </c>
      <c r="I15" s="18">
        <f t="shared" si="2"/>
        <v>8.416956937938364</v>
      </c>
      <c r="J15" s="18">
        <f t="shared" si="3"/>
        <v>74.23756019261636</v>
      </c>
    </row>
    <row r="16" spans="1:15" ht="12">
      <c r="A16" s="50" t="s">
        <v>23</v>
      </c>
      <c r="B16" s="47">
        <v>34</v>
      </c>
      <c r="C16" s="48">
        <v>2000</v>
      </c>
      <c r="D16" s="49">
        <v>71.2</v>
      </c>
      <c r="E16" s="23">
        <f t="shared" si="0"/>
        <v>575.9999999999999</v>
      </c>
      <c r="F16" s="24">
        <f t="shared" si="1"/>
        <v>5.902777777777779</v>
      </c>
      <c r="G16" s="51">
        <v>66.4</v>
      </c>
      <c r="H16" s="51">
        <v>9.3</v>
      </c>
      <c r="I16" s="18">
        <f t="shared" si="2"/>
        <v>8.889725568942438</v>
      </c>
      <c r="J16" s="18">
        <f t="shared" si="3"/>
        <v>63.47072879330944</v>
      </c>
      <c r="K16" s="1"/>
      <c r="L16" s="1"/>
      <c r="M16" s="1"/>
      <c r="N16" s="1"/>
      <c r="O16" s="1"/>
    </row>
    <row r="17" spans="1:10" ht="12">
      <c r="A17" s="50" t="s">
        <v>22</v>
      </c>
      <c r="B17" s="47">
        <v>43</v>
      </c>
      <c r="C17" s="48">
        <v>2000</v>
      </c>
      <c r="D17" s="49">
        <v>63.2</v>
      </c>
      <c r="E17" s="23">
        <f t="shared" si="0"/>
        <v>736</v>
      </c>
      <c r="F17" s="24">
        <f t="shared" si="1"/>
        <v>5.842391304347826</v>
      </c>
      <c r="G17" s="51">
        <v>65.5</v>
      </c>
      <c r="H17" s="51">
        <v>11.9</v>
      </c>
      <c r="I17" s="18">
        <f t="shared" si="2"/>
        <v>8.919681380683704</v>
      </c>
      <c r="J17" s="18">
        <f t="shared" si="3"/>
        <v>49.09572524662038</v>
      </c>
    </row>
    <row r="18" spans="1:10" ht="12">
      <c r="A18" s="50" t="s">
        <v>21</v>
      </c>
      <c r="B18" s="47">
        <v>100</v>
      </c>
      <c r="C18" s="48">
        <v>2000</v>
      </c>
      <c r="D18" s="49">
        <v>12.1</v>
      </c>
      <c r="E18" s="23">
        <f t="shared" si="0"/>
        <v>1758</v>
      </c>
      <c r="F18" s="24">
        <f t="shared" si="1"/>
        <v>5.688282138794084</v>
      </c>
      <c r="G18" s="51">
        <v>63</v>
      </c>
      <c r="H18" s="51">
        <v>19.2</v>
      </c>
      <c r="I18" s="18">
        <f t="shared" si="2"/>
        <v>9.029019267927119</v>
      </c>
      <c r="J18" s="18">
        <f t="shared" si="3"/>
        <v>29.626469472885855</v>
      </c>
    </row>
    <row r="19" spans="1:10" ht="12">
      <c r="A19" s="50" t="s">
        <v>34</v>
      </c>
      <c r="B19" s="47">
        <v>4.65</v>
      </c>
      <c r="C19" s="48">
        <v>60</v>
      </c>
      <c r="D19" s="49">
        <v>11.8</v>
      </c>
      <c r="E19" s="23">
        <f t="shared" si="0"/>
        <v>52.92</v>
      </c>
      <c r="F19" s="24">
        <f t="shared" si="1"/>
        <v>8.786848072562359</v>
      </c>
      <c r="G19" s="51">
        <v>88.9</v>
      </c>
      <c r="H19" s="51">
        <v>15.6</v>
      </c>
      <c r="I19" s="18">
        <f t="shared" si="2"/>
        <v>9.883968585559458</v>
      </c>
      <c r="J19" s="18">
        <f t="shared" si="3"/>
        <v>56.32594918309204</v>
      </c>
    </row>
    <row r="20" spans="1:10" ht="12">
      <c r="A20" s="50" t="s">
        <v>25</v>
      </c>
      <c r="B20" s="47">
        <v>3.5</v>
      </c>
      <c r="C20" s="48">
        <v>48</v>
      </c>
      <c r="D20" s="49">
        <v>11.5</v>
      </c>
      <c r="E20" s="23">
        <f t="shared" si="0"/>
        <v>42.48</v>
      </c>
      <c r="F20" s="24">
        <f t="shared" si="1"/>
        <v>8.239171374764595</v>
      </c>
      <c r="G20" s="51">
        <v>83.1</v>
      </c>
      <c r="H20" s="51">
        <v>12.5</v>
      </c>
      <c r="I20" s="18">
        <f t="shared" si="2"/>
        <v>9.914766997309984</v>
      </c>
      <c r="J20" s="18">
        <f t="shared" si="3"/>
        <v>65.91337099811676</v>
      </c>
    </row>
    <row r="21" spans="1:10" ht="12">
      <c r="A21" s="50" t="s">
        <v>24</v>
      </c>
      <c r="B21" s="47">
        <v>2.9</v>
      </c>
      <c r="C21" s="48">
        <v>34</v>
      </c>
      <c r="D21" s="49">
        <v>9.8</v>
      </c>
      <c r="E21" s="23">
        <f t="shared" si="0"/>
        <v>30.668000000000003</v>
      </c>
      <c r="F21" s="24">
        <f t="shared" si="1"/>
        <v>9.456110603886787</v>
      </c>
      <c r="G21" s="51">
        <v>76.2</v>
      </c>
      <c r="H21" s="51">
        <v>11.3</v>
      </c>
      <c r="I21" s="18">
        <f t="shared" si="2"/>
        <v>12.409593968355363</v>
      </c>
      <c r="J21" s="18">
        <f t="shared" si="3"/>
        <v>83.68239472466182</v>
      </c>
    </row>
    <row r="22" spans="1:10" s="1" customFormat="1" ht="12">
      <c r="A22" s="50" t="s">
        <v>36</v>
      </c>
      <c r="B22" s="47">
        <v>0</v>
      </c>
      <c r="C22" s="48">
        <v>1</v>
      </c>
      <c r="D22" s="49">
        <v>0</v>
      </c>
      <c r="E22" s="23">
        <f t="shared" si="0"/>
        <v>1</v>
      </c>
      <c r="F22" s="24">
        <f t="shared" si="1"/>
        <v>0</v>
      </c>
      <c r="G22" s="51">
        <v>1</v>
      </c>
      <c r="H22" s="51">
        <v>1</v>
      </c>
      <c r="I22" s="18">
        <f t="shared" si="2"/>
        <v>0</v>
      </c>
      <c r="J22" s="18">
        <f t="shared" si="3"/>
        <v>0</v>
      </c>
    </row>
    <row r="23" spans="1:10" ht="12">
      <c r="A23" s="50" t="s">
        <v>36</v>
      </c>
      <c r="B23" s="47">
        <v>0</v>
      </c>
      <c r="C23" s="48">
        <v>1</v>
      </c>
      <c r="D23" s="49">
        <v>0</v>
      </c>
      <c r="E23" s="23">
        <f t="shared" si="0"/>
        <v>1</v>
      </c>
      <c r="F23" s="24">
        <f t="shared" si="1"/>
        <v>0</v>
      </c>
      <c r="G23" s="51">
        <v>1</v>
      </c>
      <c r="H23" s="51">
        <v>1</v>
      </c>
      <c r="I23" s="18">
        <f t="shared" si="2"/>
        <v>0</v>
      </c>
      <c r="J23" s="18">
        <f t="shared" si="3"/>
        <v>0</v>
      </c>
    </row>
    <row r="24" spans="1:10" ht="12">
      <c r="A24" s="4"/>
      <c r="B24" s="20"/>
      <c r="C24" s="21"/>
      <c r="D24" s="22"/>
      <c r="E24" s="23"/>
      <c r="F24" s="24"/>
      <c r="G24" s="25"/>
      <c r="H24" s="25"/>
      <c r="I24" s="18"/>
      <c r="J24" s="18"/>
    </row>
    <row r="25" spans="1:10" ht="12">
      <c r="A25" s="4"/>
      <c r="B25" s="20"/>
      <c r="C25" s="21"/>
      <c r="D25" s="22"/>
      <c r="E25" s="23"/>
      <c r="F25" s="24"/>
      <c r="G25" s="25"/>
      <c r="H25" s="25"/>
      <c r="I25" s="18"/>
      <c r="J25" s="18"/>
    </row>
    <row r="26" ht="12">
      <c r="A26" s="2" t="s">
        <v>15</v>
      </c>
    </row>
    <row r="27" spans="1:10" s="1" customFormat="1" ht="12">
      <c r="A27" s="50" t="s">
        <v>21</v>
      </c>
      <c r="B27" s="47">
        <v>95</v>
      </c>
      <c r="C27" s="48">
        <v>2000</v>
      </c>
      <c r="D27" s="49">
        <v>12.1</v>
      </c>
      <c r="E27" s="23">
        <f aca="true" t="shared" si="4" ref="E27:E42">C27*(100-D27)/100</f>
        <v>1758</v>
      </c>
      <c r="F27" s="24">
        <f aca="true" t="shared" si="5" ref="F27:F42">B27*100/E27</f>
        <v>5.40386803185438</v>
      </c>
      <c r="G27" s="51">
        <v>63</v>
      </c>
      <c r="H27" s="51">
        <v>19.2</v>
      </c>
      <c r="I27" s="18">
        <f aca="true" t="shared" si="6" ref="I27:I42">(B27*100)/(E27*(G27/100))</f>
        <v>8.577568304530763</v>
      </c>
      <c r="J27" s="18">
        <f aca="true" t="shared" si="7" ref="J27:J42">(B27*100)/(E27*(H27/100))</f>
        <v>28.145145999241564</v>
      </c>
    </row>
    <row r="28" spans="1:10" s="1" customFormat="1" ht="12">
      <c r="A28" s="50" t="s">
        <v>21</v>
      </c>
      <c r="B28" s="47">
        <v>105</v>
      </c>
      <c r="C28" s="48">
        <v>2000</v>
      </c>
      <c r="D28" s="49">
        <v>12.1</v>
      </c>
      <c r="E28" s="23">
        <f t="shared" si="4"/>
        <v>1758</v>
      </c>
      <c r="F28" s="24">
        <f t="shared" si="5"/>
        <v>5.972696245733788</v>
      </c>
      <c r="G28" s="51">
        <v>63</v>
      </c>
      <c r="H28" s="51">
        <v>19.2</v>
      </c>
      <c r="I28" s="18">
        <f t="shared" si="6"/>
        <v>9.480470231323475</v>
      </c>
      <c r="J28" s="18">
        <f t="shared" si="7"/>
        <v>31.107792946530147</v>
      </c>
    </row>
    <row r="29" spans="1:10" s="1" customFormat="1" ht="12">
      <c r="A29" s="50" t="s">
        <v>29</v>
      </c>
      <c r="B29" s="47">
        <v>180</v>
      </c>
      <c r="C29" s="48">
        <v>2205</v>
      </c>
      <c r="D29" s="49">
        <v>10</v>
      </c>
      <c r="E29" s="23">
        <f t="shared" si="4"/>
        <v>1984.5</v>
      </c>
      <c r="F29" s="24">
        <f t="shared" si="5"/>
        <v>9.070294784580499</v>
      </c>
      <c r="G29" s="51">
        <v>88</v>
      </c>
      <c r="H29" s="51">
        <v>28</v>
      </c>
      <c r="I29" s="18">
        <f t="shared" si="6"/>
        <v>10.307153164296022</v>
      </c>
      <c r="J29" s="18">
        <f t="shared" si="7"/>
        <v>32.39390994493035</v>
      </c>
    </row>
    <row r="30" spans="1:10" s="1" customFormat="1" ht="12">
      <c r="A30" s="50" t="s">
        <v>20</v>
      </c>
      <c r="B30" s="47">
        <v>75</v>
      </c>
      <c r="C30" s="48">
        <v>2000</v>
      </c>
      <c r="D30" s="49">
        <v>12.6</v>
      </c>
      <c r="E30" s="23">
        <f t="shared" si="4"/>
        <v>1748</v>
      </c>
      <c r="F30" s="24">
        <f t="shared" si="5"/>
        <v>4.290617848970252</v>
      </c>
      <c r="G30" s="51">
        <v>57.6</v>
      </c>
      <c r="H30" s="51">
        <v>13.1</v>
      </c>
      <c r="I30" s="18">
        <f t="shared" si="6"/>
        <v>7.448989321128908</v>
      </c>
      <c r="J30" s="18">
        <f t="shared" si="7"/>
        <v>32.7528080074065</v>
      </c>
    </row>
    <row r="31" spans="1:10" ht="12">
      <c r="A31" s="50" t="s">
        <v>20</v>
      </c>
      <c r="B31" s="47">
        <v>85</v>
      </c>
      <c r="C31" s="48">
        <v>2000</v>
      </c>
      <c r="D31" s="49">
        <v>12.6</v>
      </c>
      <c r="E31" s="23">
        <f t="shared" si="4"/>
        <v>1748</v>
      </c>
      <c r="F31" s="24">
        <f t="shared" si="5"/>
        <v>4.862700228832952</v>
      </c>
      <c r="G31" s="51">
        <v>57.6</v>
      </c>
      <c r="H31" s="51">
        <v>13.1</v>
      </c>
      <c r="I31" s="18">
        <f t="shared" si="6"/>
        <v>8.44218789727943</v>
      </c>
      <c r="J31" s="18">
        <f t="shared" si="7"/>
        <v>37.1198490750607</v>
      </c>
    </row>
    <row r="32" spans="1:10" ht="12">
      <c r="A32" s="50" t="s">
        <v>27</v>
      </c>
      <c r="B32" s="47">
        <v>285</v>
      </c>
      <c r="C32" s="48">
        <v>2205</v>
      </c>
      <c r="D32" s="49">
        <v>8</v>
      </c>
      <c r="E32" s="23">
        <f t="shared" si="4"/>
        <v>2028.6</v>
      </c>
      <c r="F32" s="24">
        <f t="shared" si="5"/>
        <v>14.049097900029578</v>
      </c>
      <c r="G32" s="51">
        <v>70</v>
      </c>
      <c r="H32" s="51">
        <v>34</v>
      </c>
      <c r="I32" s="18">
        <f t="shared" si="6"/>
        <v>20.070139857185115</v>
      </c>
      <c r="J32" s="18">
        <f t="shared" si="7"/>
        <v>41.320876176557576</v>
      </c>
    </row>
    <row r="33" spans="1:10" ht="12">
      <c r="A33" s="50" t="s">
        <v>28</v>
      </c>
      <c r="B33" s="47">
        <v>5.25</v>
      </c>
      <c r="C33" s="48">
        <v>60</v>
      </c>
      <c r="D33" s="49">
        <v>11.8</v>
      </c>
      <c r="E33" s="23">
        <f t="shared" si="4"/>
        <v>52.92</v>
      </c>
      <c r="F33" s="24">
        <f t="shared" si="5"/>
        <v>9.920634920634921</v>
      </c>
      <c r="G33" s="51">
        <v>87.2</v>
      </c>
      <c r="H33" s="51">
        <v>23.9</v>
      </c>
      <c r="I33" s="18">
        <f t="shared" si="6"/>
        <v>11.376874908985002</v>
      </c>
      <c r="J33" s="18">
        <f t="shared" si="7"/>
        <v>41.508932722321845</v>
      </c>
    </row>
    <row r="34" spans="1:10" ht="12">
      <c r="A34" s="50" t="s">
        <v>30</v>
      </c>
      <c r="B34" s="47">
        <v>424</v>
      </c>
      <c r="C34" s="48">
        <v>2205</v>
      </c>
      <c r="D34" s="49">
        <v>10</v>
      </c>
      <c r="E34" s="23">
        <f t="shared" si="4"/>
        <v>1984.5</v>
      </c>
      <c r="F34" s="24">
        <f t="shared" si="5"/>
        <v>21.365583270345176</v>
      </c>
      <c r="G34" s="51">
        <v>78</v>
      </c>
      <c r="H34" s="51">
        <v>47</v>
      </c>
      <c r="I34" s="18">
        <f t="shared" si="6"/>
        <v>27.391773423519453</v>
      </c>
      <c r="J34" s="18">
        <f t="shared" si="7"/>
        <v>45.458687809245056</v>
      </c>
    </row>
    <row r="35" spans="1:10" ht="12">
      <c r="A35" s="50" t="s">
        <v>34</v>
      </c>
      <c r="B35" s="47">
        <v>4.65</v>
      </c>
      <c r="C35" s="48">
        <v>60</v>
      </c>
      <c r="D35" s="49">
        <v>11.8</v>
      </c>
      <c r="E35" s="23">
        <f t="shared" si="4"/>
        <v>52.92</v>
      </c>
      <c r="F35" s="24">
        <f t="shared" si="5"/>
        <v>8.786848072562359</v>
      </c>
      <c r="G35" s="51">
        <v>88.9</v>
      </c>
      <c r="H35" s="51">
        <v>15.6</v>
      </c>
      <c r="I35" s="18">
        <f t="shared" si="6"/>
        <v>9.883968585559458</v>
      </c>
      <c r="J35" s="18">
        <f t="shared" si="7"/>
        <v>56.32594918309204</v>
      </c>
    </row>
    <row r="36" spans="1:10" ht="12">
      <c r="A36" s="50" t="s">
        <v>25</v>
      </c>
      <c r="B36" s="47">
        <v>3.5</v>
      </c>
      <c r="C36" s="48">
        <v>48</v>
      </c>
      <c r="D36" s="49">
        <v>11.5</v>
      </c>
      <c r="E36" s="23">
        <f t="shared" si="4"/>
        <v>42.48</v>
      </c>
      <c r="F36" s="24">
        <f t="shared" si="5"/>
        <v>8.239171374764595</v>
      </c>
      <c r="G36" s="51">
        <v>83.1</v>
      </c>
      <c r="H36" s="51">
        <v>12.5</v>
      </c>
      <c r="I36" s="18">
        <f t="shared" si="6"/>
        <v>9.914766997309984</v>
      </c>
      <c r="J36" s="18">
        <f t="shared" si="7"/>
        <v>65.91337099811676</v>
      </c>
    </row>
    <row r="37" spans="1:10" ht="12">
      <c r="A37" s="50" t="s">
        <v>26</v>
      </c>
      <c r="B37" s="47">
        <v>3.7</v>
      </c>
      <c r="C37" s="48">
        <v>56</v>
      </c>
      <c r="D37" s="49">
        <v>11</v>
      </c>
      <c r="E37" s="23">
        <f t="shared" si="4"/>
        <v>49.84</v>
      </c>
      <c r="F37" s="24">
        <f t="shared" si="5"/>
        <v>7.423756019261637</v>
      </c>
      <c r="G37" s="51">
        <v>88.2</v>
      </c>
      <c r="H37" s="51">
        <v>10</v>
      </c>
      <c r="I37" s="18">
        <f t="shared" si="6"/>
        <v>8.416956937938364</v>
      </c>
      <c r="J37" s="18">
        <f t="shared" si="7"/>
        <v>74.23756019261636</v>
      </c>
    </row>
    <row r="38" spans="1:10" ht="12">
      <c r="A38" s="50" t="s">
        <v>31</v>
      </c>
      <c r="B38" s="47">
        <v>190</v>
      </c>
      <c r="C38" s="48">
        <v>2205</v>
      </c>
      <c r="D38" s="49">
        <v>10</v>
      </c>
      <c r="E38" s="23">
        <f t="shared" si="4"/>
        <v>1984.5</v>
      </c>
      <c r="F38" s="24">
        <f t="shared" si="5"/>
        <v>9.574200050390527</v>
      </c>
      <c r="G38" s="51">
        <v>72</v>
      </c>
      <c r="H38" s="51">
        <v>12</v>
      </c>
      <c r="I38" s="18">
        <f t="shared" si="6"/>
        <v>13.297500069986842</v>
      </c>
      <c r="J38" s="18">
        <f t="shared" si="7"/>
        <v>79.78500041992106</v>
      </c>
    </row>
    <row r="39" spans="1:10" ht="12">
      <c r="A39" s="50" t="s">
        <v>24</v>
      </c>
      <c r="B39" s="47">
        <v>2.9</v>
      </c>
      <c r="C39" s="48">
        <v>34</v>
      </c>
      <c r="D39" s="49">
        <v>9.8</v>
      </c>
      <c r="E39" s="23">
        <f t="shared" si="4"/>
        <v>30.668000000000003</v>
      </c>
      <c r="F39" s="24">
        <f t="shared" si="5"/>
        <v>9.456110603886787</v>
      </c>
      <c r="G39" s="51">
        <v>76.2</v>
      </c>
      <c r="H39" s="51">
        <v>11.3</v>
      </c>
      <c r="I39" s="18">
        <f t="shared" si="6"/>
        <v>12.409593968355363</v>
      </c>
      <c r="J39" s="18">
        <f t="shared" si="7"/>
        <v>83.68239472466182</v>
      </c>
    </row>
    <row r="40" spans="1:10" ht="12">
      <c r="A40" s="50" t="s">
        <v>32</v>
      </c>
      <c r="B40" s="47">
        <v>405</v>
      </c>
      <c r="C40" s="48">
        <v>2205</v>
      </c>
      <c r="D40" s="49">
        <v>41.5</v>
      </c>
      <c r="E40" s="23">
        <f t="shared" si="4"/>
        <v>1289.925</v>
      </c>
      <c r="F40" s="24">
        <f t="shared" si="5"/>
        <v>31.39717425431711</v>
      </c>
      <c r="G40" s="51">
        <v>87.4</v>
      </c>
      <c r="H40" s="51">
        <v>32</v>
      </c>
      <c r="I40" s="18">
        <f t="shared" si="6"/>
        <v>35.923540336747266</v>
      </c>
      <c r="J40" s="18">
        <f t="shared" si="7"/>
        <v>98.11616954474097</v>
      </c>
    </row>
    <row r="41" spans="1:10" ht="12">
      <c r="A41" s="50" t="s">
        <v>36</v>
      </c>
      <c r="B41" s="47">
        <v>0</v>
      </c>
      <c r="C41" s="48">
        <v>1</v>
      </c>
      <c r="D41" s="49">
        <v>0</v>
      </c>
      <c r="E41" s="23">
        <f t="shared" si="4"/>
        <v>1</v>
      </c>
      <c r="F41" s="24">
        <f t="shared" si="5"/>
        <v>0</v>
      </c>
      <c r="G41" s="51">
        <v>1</v>
      </c>
      <c r="H41" s="51">
        <v>1</v>
      </c>
      <c r="I41" s="18">
        <f t="shared" si="6"/>
        <v>0</v>
      </c>
      <c r="J41" s="18">
        <f t="shared" si="7"/>
        <v>0</v>
      </c>
    </row>
    <row r="42" spans="1:10" ht="12">
      <c r="A42" s="50" t="s">
        <v>36</v>
      </c>
      <c r="B42" s="47">
        <v>0</v>
      </c>
      <c r="C42" s="48">
        <v>1</v>
      </c>
      <c r="D42" s="49">
        <v>0</v>
      </c>
      <c r="E42" s="23">
        <f t="shared" si="4"/>
        <v>1</v>
      </c>
      <c r="F42" s="24">
        <f t="shared" si="5"/>
        <v>0</v>
      </c>
      <c r="G42" s="51">
        <v>1</v>
      </c>
      <c r="H42" s="51">
        <v>1</v>
      </c>
      <c r="I42" s="18">
        <f t="shared" si="6"/>
        <v>0</v>
      </c>
      <c r="J42" s="18">
        <f t="shared" si="7"/>
        <v>0</v>
      </c>
    </row>
    <row r="43" spans="1:10" ht="12">
      <c r="A43" s="26"/>
      <c r="B43" s="27"/>
      <c r="C43" s="28"/>
      <c r="D43" s="29"/>
      <c r="E43" s="23"/>
      <c r="F43" s="24"/>
      <c r="G43" s="30"/>
      <c r="H43" s="30"/>
      <c r="I43" s="18"/>
      <c r="J43" s="18"/>
    </row>
    <row r="44" spans="1:8" ht="12">
      <c r="A44" s="17"/>
      <c r="B44" s="3"/>
      <c r="C44" s="3"/>
      <c r="D44" s="5"/>
      <c r="E44" s="5"/>
      <c r="F44" s="5"/>
      <c r="G44" s="5"/>
      <c r="H44" s="5"/>
    </row>
    <row r="45" spans="1:10" ht="12.75" customHeight="1">
      <c r="A45" s="63" t="s">
        <v>47</v>
      </c>
      <c r="B45" s="63"/>
      <c r="C45" s="63"/>
      <c r="D45" s="63"/>
      <c r="E45" s="63"/>
      <c r="F45" s="63"/>
      <c r="G45" s="63"/>
      <c r="H45" s="63"/>
      <c r="I45" s="63"/>
      <c r="J45" s="63"/>
    </row>
    <row r="46" spans="1:10" ht="12.75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12.75" customHeight="1">
      <c r="A47" s="63"/>
      <c r="B47" s="63"/>
      <c r="C47" s="63"/>
      <c r="D47" s="63"/>
      <c r="E47" s="63"/>
      <c r="F47" s="63"/>
      <c r="G47" s="63"/>
      <c r="H47" s="63"/>
      <c r="I47" s="63"/>
      <c r="J47" s="63"/>
    </row>
    <row r="48" spans="1:10" ht="12.75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</row>
    <row r="49" spans="1:10" ht="12">
      <c r="A49" s="41"/>
      <c r="B49" s="41"/>
      <c r="C49" s="41"/>
      <c r="D49" s="41"/>
      <c r="E49" s="41"/>
      <c r="F49" s="41"/>
      <c r="G49" s="41"/>
      <c r="H49" s="41"/>
      <c r="I49" s="41"/>
      <c r="J49" s="41"/>
    </row>
    <row r="50" spans="1:12" ht="19.5" customHeight="1">
      <c r="A50" s="52" t="s">
        <v>40</v>
      </c>
      <c r="B50" s="52"/>
      <c r="C50" s="52"/>
      <c r="D50" s="52"/>
      <c r="E50" s="52"/>
      <c r="F50" s="52"/>
      <c r="G50" s="52"/>
      <c r="H50" s="53"/>
      <c r="I50" s="53"/>
      <c r="J50" s="54" t="s">
        <v>46</v>
      </c>
      <c r="K50" s="45"/>
      <c r="L50" s="55"/>
    </row>
    <row r="51" spans="1:15" ht="20.25" customHeight="1">
      <c r="A51" s="56" t="s">
        <v>41</v>
      </c>
      <c r="B51" s="56"/>
      <c r="C51" s="56"/>
      <c r="D51" s="56"/>
      <c r="E51" s="56"/>
      <c r="F51" s="56"/>
      <c r="G51" s="56"/>
      <c r="H51" s="57"/>
      <c r="I51" s="57"/>
      <c r="J51" s="57"/>
      <c r="K51" s="57"/>
      <c r="L51" s="42"/>
      <c r="M51" s="42"/>
      <c r="N51" s="42"/>
      <c r="O51" s="42"/>
    </row>
    <row r="52" spans="1:15" ht="12.75">
      <c r="A52" s="58" t="s">
        <v>35</v>
      </c>
      <c r="B52" s="58"/>
      <c r="C52" s="58"/>
      <c r="D52" s="58" t="s">
        <v>33</v>
      </c>
      <c r="F52" s="58"/>
      <c r="G52" s="58"/>
      <c r="H52" s="59" t="s">
        <v>42</v>
      </c>
      <c r="I52" s="58"/>
      <c r="J52" s="58"/>
      <c r="K52" s="60"/>
      <c r="L52" s="44"/>
      <c r="M52" s="59"/>
      <c r="N52" s="60"/>
      <c r="O52" s="60"/>
    </row>
    <row r="53" spans="1:15" ht="12.75">
      <c r="A53" s="61" t="s">
        <v>44</v>
      </c>
      <c r="B53" s="61"/>
      <c r="C53" s="61"/>
      <c r="D53" s="61" t="s">
        <v>44</v>
      </c>
      <c r="F53" s="61"/>
      <c r="G53" s="61"/>
      <c r="H53" s="62" t="s">
        <v>43</v>
      </c>
      <c r="I53" s="41"/>
      <c r="J53" s="41"/>
      <c r="K53" s="60"/>
      <c r="L53" s="44"/>
      <c r="M53" s="62"/>
      <c r="N53" s="60"/>
      <c r="O53" s="60"/>
    </row>
    <row r="54" s="43" customFormat="1" ht="15"/>
    <row r="55" ht="12">
      <c r="A55" s="32"/>
    </row>
    <row r="56" ht="12">
      <c r="A56" s="11"/>
    </row>
    <row r="57" spans="1:5" ht="12">
      <c r="A57" s="11"/>
      <c r="E57" s="11"/>
    </row>
    <row r="59" ht="12">
      <c r="E59" s="11"/>
    </row>
    <row r="60" ht="12">
      <c r="E60" s="11"/>
    </row>
    <row r="61" spans="1:5" ht="12">
      <c r="A61" s="11"/>
      <c r="E61" s="11"/>
    </row>
    <row r="72" ht="12">
      <c r="C72" s="33"/>
    </row>
  </sheetData>
  <sheetProtection/>
  <mergeCells count="1">
    <mergeCell ref="A45:J48"/>
  </mergeCells>
  <hyperlinks>
    <hyperlink ref="A52" r:id="rId1" display="Roy Arnott"/>
    <hyperlink ref="D52" r:id="rId2" display="Benjamin Hamm"/>
    <hyperlink ref="H52" r:id="rId3" display="Ray Bittner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88"/>
  <headerFooter alignWithMargins="0">
    <oddFooter>&amp;RManitoba Agriculture, Food and Rural Development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Government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FeedPlan Calculator</dc:title>
  <dc:subject/>
  <dc:creator>Government of Manitoba</dc:creator>
  <cp:keywords/>
  <dc:description/>
  <cp:lastModifiedBy>Denice Girdner</cp:lastModifiedBy>
  <cp:lastPrinted>2016-09-27T20:46:58Z</cp:lastPrinted>
  <dcterms:created xsi:type="dcterms:W3CDTF">2001-02-26T15:17:45Z</dcterms:created>
  <dcterms:modified xsi:type="dcterms:W3CDTF">2018-02-20T01:18:34Z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